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All PG works 2018-19\3rd Semester Tabulation Sheet  Nov -Dec  2018\"/>
    </mc:Choice>
  </mc:AlternateContent>
  <bookViews>
    <workbookView xWindow="240" yWindow="75" windowWidth="20115" windowHeight="7995"/>
  </bookViews>
  <sheets>
    <sheet name=" Phy 3rd 17 batch" sheetId="1" r:id="rId1"/>
    <sheet name="CHEM 3RD 17 BATCH" sheetId="2" r:id="rId2"/>
    <sheet name="MATH 3RD 2017 BATCH" sheetId="4" r:id="rId3"/>
  </sheets>
  <definedNames>
    <definedName name="_xlnm.Print_Area" localSheetId="0">' Phy 3rd 17 batch'!$A$2:$U$17</definedName>
    <definedName name="_xlnm.Print_Area" localSheetId="1">'CHEM 3RD 17 BATCH'!$A$2:$S$22</definedName>
  </definedName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D8" i="4" l="1"/>
  <c r="F8" i="4"/>
  <c r="H8" i="4"/>
  <c r="J8" i="4"/>
  <c r="L8" i="4"/>
  <c r="N8" i="4"/>
  <c r="D9" i="4"/>
  <c r="F9" i="4"/>
  <c r="H9" i="4"/>
  <c r="J9" i="4"/>
  <c r="L9" i="4"/>
  <c r="N9" i="4"/>
  <c r="D10" i="4"/>
  <c r="F10" i="4"/>
  <c r="H10" i="4"/>
  <c r="J10" i="4"/>
  <c r="L10" i="4"/>
  <c r="N10" i="4"/>
  <c r="D11" i="4"/>
  <c r="F11" i="4"/>
  <c r="H11" i="4"/>
  <c r="J11" i="4"/>
  <c r="L11" i="4"/>
  <c r="N11" i="4"/>
  <c r="D12" i="4"/>
  <c r="F12" i="4"/>
  <c r="H12" i="4"/>
  <c r="J12" i="4"/>
  <c r="L12" i="4"/>
  <c r="N12" i="4"/>
  <c r="P12" i="4" l="1"/>
  <c r="P11" i="4"/>
  <c r="P10" i="4"/>
  <c r="P9" i="4"/>
  <c r="P8" i="4"/>
  <c r="Q12" i="4" l="1"/>
  <c r="V12" i="4"/>
  <c r="W12" i="4" s="1"/>
  <c r="Q11" i="4"/>
  <c r="V11" i="4"/>
  <c r="W11" i="4" s="1"/>
  <c r="Q10" i="4"/>
  <c r="V10" i="4"/>
  <c r="W10" i="4" s="1"/>
  <c r="Q9" i="4"/>
  <c r="V9" i="4"/>
  <c r="W9" i="4" s="1"/>
  <c r="Q8" i="4"/>
  <c r="V8" i="4"/>
  <c r="W8" i="4" s="1"/>
  <c r="D8" i="1" l="1"/>
  <c r="L12" i="1" l="1"/>
  <c r="J12" i="1"/>
  <c r="H12" i="1"/>
  <c r="F12" i="1"/>
  <c r="D12" i="1"/>
  <c r="L11" i="1"/>
  <c r="J11" i="1"/>
  <c r="F11" i="1"/>
  <c r="D11" i="1"/>
  <c r="L10" i="1"/>
  <c r="J10" i="1"/>
  <c r="F10" i="1"/>
  <c r="D10" i="1"/>
  <c r="L9" i="1"/>
  <c r="J9" i="1"/>
  <c r="F9" i="1"/>
  <c r="D9" i="1"/>
  <c r="L8" i="1"/>
  <c r="J8" i="1"/>
  <c r="F8" i="1"/>
  <c r="N9" i="1" l="1"/>
  <c r="N12" i="1"/>
  <c r="N11" i="1"/>
  <c r="N10" i="1"/>
  <c r="N8" i="1"/>
  <c r="T12" i="1" l="1"/>
  <c r="U12" i="1" s="1"/>
  <c r="T11" i="1"/>
  <c r="U11" i="1" s="1"/>
  <c r="O11" i="1"/>
  <c r="T10" i="1"/>
  <c r="U10" i="1" s="1"/>
  <c r="O9" i="1"/>
  <c r="T9" i="1"/>
  <c r="U9" i="1" s="1"/>
  <c r="T8" i="1"/>
  <c r="U8" i="1" s="1"/>
  <c r="O10" i="1"/>
  <c r="O8" i="1"/>
  <c r="O12" i="1"/>
  <c r="J16" i="2"/>
  <c r="H16" i="2"/>
  <c r="F16" i="2"/>
  <c r="D16" i="2"/>
  <c r="J15" i="2"/>
  <c r="H15" i="2"/>
  <c r="F15" i="2"/>
  <c r="D15" i="2"/>
  <c r="J14" i="2"/>
  <c r="H14" i="2"/>
  <c r="F14" i="2"/>
  <c r="D14" i="2"/>
  <c r="J13" i="2"/>
  <c r="H13" i="2"/>
  <c r="F13" i="2"/>
  <c r="D13" i="2"/>
  <c r="J12" i="2"/>
  <c r="H12" i="2"/>
  <c r="F12" i="2"/>
  <c r="D12" i="2"/>
  <c r="J11" i="2"/>
  <c r="H11" i="2"/>
  <c r="F11" i="2"/>
  <c r="D11" i="2"/>
  <c r="J10" i="2"/>
  <c r="H10" i="2"/>
  <c r="F10" i="2"/>
  <c r="D10" i="2"/>
  <c r="J9" i="2"/>
  <c r="H9" i="2"/>
  <c r="F9" i="2"/>
  <c r="D9" i="2"/>
  <c r="J8" i="2"/>
  <c r="H8" i="2"/>
  <c r="F8" i="2"/>
  <c r="D8" i="2"/>
  <c r="L9" i="2" l="1"/>
  <c r="M9" i="2" s="1"/>
  <c r="L11" i="2"/>
  <c r="M11" i="2" s="1"/>
  <c r="L13" i="2"/>
  <c r="M13" i="2" s="1"/>
  <c r="L15" i="2"/>
  <c r="M15" i="2" s="1"/>
  <c r="L10" i="2"/>
  <c r="M10" i="2" s="1"/>
  <c r="L12" i="2"/>
  <c r="M12" i="2" s="1"/>
  <c r="L14" i="2"/>
  <c r="M14" i="2" s="1"/>
  <c r="L16" i="2"/>
  <c r="M16" i="2" s="1"/>
  <c r="L8" i="2"/>
  <c r="M8" i="2" s="1"/>
  <c r="R9" i="2" l="1"/>
  <c r="S9" i="2" s="1"/>
  <c r="R11" i="2"/>
  <c r="S11" i="2" s="1"/>
  <c r="R10" i="2"/>
  <c r="S10" i="2" s="1"/>
  <c r="R14" i="2"/>
  <c r="S14" i="2" s="1"/>
  <c r="R13" i="2"/>
  <c r="S13" i="2" s="1"/>
  <c r="R16" i="2"/>
  <c r="S16" i="2" s="1"/>
  <c r="R8" i="2"/>
  <c r="S8" i="2" s="1"/>
  <c r="R12" i="2"/>
  <c r="S12" i="2" s="1"/>
  <c r="R15" i="2"/>
  <c r="S15" i="2" s="1"/>
</calcChain>
</file>

<file path=xl/sharedStrings.xml><?xml version="1.0" encoding="utf-8"?>
<sst xmlns="http://schemas.openxmlformats.org/spreadsheetml/2006/main" count="256" uniqueCount="106">
  <si>
    <t xml:space="preserve">National Institute of Technology, Silchar </t>
  </si>
  <si>
    <t>SL. No.</t>
  </si>
  <si>
    <t>Registration no.</t>
  </si>
  <si>
    <t>TCP</t>
  </si>
  <si>
    <t>TGP</t>
  </si>
  <si>
    <t>CPI</t>
  </si>
  <si>
    <t xml:space="preserve">Below </t>
  </si>
  <si>
    <t>Credit</t>
  </si>
  <si>
    <t>1st Tabulator</t>
  </si>
  <si>
    <t>2nd Tabulator</t>
  </si>
  <si>
    <t xml:space="preserve"> </t>
  </si>
  <si>
    <t>Asstt. Register,  Academic</t>
  </si>
  <si>
    <t>Registrar</t>
  </si>
  <si>
    <t>Asstt. Registrar, Acad</t>
  </si>
  <si>
    <t>SPI/3rd</t>
  </si>
  <si>
    <t>1st sem</t>
  </si>
  <si>
    <t>2nd Sem</t>
  </si>
  <si>
    <t>3rd Sem</t>
  </si>
  <si>
    <t>1st Sem</t>
  </si>
  <si>
    <t>CH 609</t>
  </si>
  <si>
    <t>Chemical Engg.Principles</t>
  </si>
  <si>
    <t>CH 610</t>
  </si>
  <si>
    <t>Polymer Chemistry</t>
  </si>
  <si>
    <t>CH 611</t>
  </si>
  <si>
    <t>Eniv. Chem Lab.</t>
  </si>
  <si>
    <t>1ST SEM</t>
  </si>
  <si>
    <t>2ND SEM</t>
  </si>
  <si>
    <t>3RD</t>
  </si>
  <si>
    <t>27+27+27</t>
  </si>
  <si>
    <t>PH 6030</t>
  </si>
  <si>
    <t>Electrodynamics-II</t>
  </si>
  <si>
    <t>PH 6031</t>
  </si>
  <si>
    <t>PH 6032</t>
  </si>
  <si>
    <t>Experimental Techniques</t>
  </si>
  <si>
    <t>PH 6033</t>
  </si>
  <si>
    <t>PH 6034</t>
  </si>
  <si>
    <t>Physics Lab -III</t>
  </si>
  <si>
    <t xml:space="preserve">SPI/ 3rd </t>
  </si>
  <si>
    <t>MA-6301</t>
  </si>
  <si>
    <t>Discrete Mathematical Structure</t>
  </si>
  <si>
    <t>MA-6302</t>
  </si>
  <si>
    <t>Mathematical Methods</t>
  </si>
  <si>
    <t>MA-6303</t>
  </si>
  <si>
    <t>Numerical Methods &amp; Computer Programming</t>
  </si>
  <si>
    <t>MA-6304</t>
  </si>
  <si>
    <t>Number Theory &amp; Cryptography</t>
  </si>
  <si>
    <t>MA - 6305</t>
  </si>
  <si>
    <t>Minor Project &amp; Seminar</t>
  </si>
  <si>
    <t>40+40+40</t>
  </si>
  <si>
    <t>30+24+24</t>
  </si>
  <si>
    <t>Applied Chemistry</t>
  </si>
  <si>
    <t>Atomic &amp; Molecular Physics</t>
  </si>
  <si>
    <t>Condensed Matter Phy-II</t>
  </si>
  <si>
    <t>SPI              3rd Sem</t>
  </si>
  <si>
    <t>Registration No.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</si>
  <si>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</si>
  <si>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</si>
  <si>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</si>
  <si>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</si>
  <si>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</si>
  <si>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</si>
  <si>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</si>
  <si>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</si>
  <si>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</si>
  <si>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</si>
  <si>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REGN</t>
  </si>
  <si>
    <t>SPI</t>
  </si>
  <si>
    <t>Regn</t>
  </si>
  <si>
    <t>Dean Academic</t>
  </si>
  <si>
    <t>Dean, Academic</t>
  </si>
  <si>
    <t>MA- 6313</t>
  </si>
  <si>
    <t xml:space="preserve">  3rd Semester M. Sc.(Applied Phy) Tabulation sheet,  November-December 2018</t>
  </si>
  <si>
    <t>3rd Semester M. Sc.(Applied Chem) Tabulation sheet, November-December 2018</t>
  </si>
  <si>
    <t>17-47-101</t>
  </si>
  <si>
    <t>17-47-102</t>
  </si>
  <si>
    <t>17-47-103</t>
  </si>
  <si>
    <t>17-47-104</t>
  </si>
  <si>
    <t>17-47-105</t>
  </si>
  <si>
    <r>
      <rPr>
        <b/>
        <sz val="14"/>
        <rFont val="Times New Roman"/>
        <family val="1"/>
      </rPr>
      <t>El-1</t>
    </r>
    <r>
      <rPr>
        <sz val="14"/>
        <rFont val="Times New Roman"/>
        <family val="1"/>
      </rPr>
      <t>:Graph Theory</t>
    </r>
  </si>
  <si>
    <t>17-49-102</t>
  </si>
  <si>
    <t>17-49-103</t>
  </si>
  <si>
    <t>17-49-104</t>
  </si>
  <si>
    <t>17-49-105</t>
  </si>
  <si>
    <t>17-49-106</t>
  </si>
  <si>
    <t>CPI     3RD</t>
  </si>
  <si>
    <t>17-48-101</t>
  </si>
  <si>
    <t>17-48-102</t>
  </si>
  <si>
    <t>17-48-103</t>
  </si>
  <si>
    <t>17-48-104</t>
  </si>
  <si>
    <t>17-48-105</t>
  </si>
  <si>
    <t>17-48-106</t>
  </si>
  <si>
    <t>17-48-107</t>
  </si>
  <si>
    <t>17-48-108</t>
  </si>
  <si>
    <t>17-48-109</t>
  </si>
  <si>
    <t xml:space="preserve">  3rd  Semester M. Sc.(Mathematics) Tabulation sheet, November-December 2018</t>
  </si>
  <si>
    <t xml:space="preserve">                                                                                                  APPLIED PHYSICS</t>
  </si>
  <si>
    <r>
      <t xml:space="preserve">      </t>
    </r>
    <r>
      <rPr>
        <b/>
        <sz val="18"/>
        <rFont val="Tahoma"/>
        <family val="2"/>
      </rPr>
      <t xml:space="preserve">MATHEMATICS </t>
    </r>
  </si>
  <si>
    <t>AA</t>
  </si>
  <si>
    <t>CD</t>
  </si>
  <si>
    <t>BB</t>
  </si>
  <si>
    <t>AB</t>
  </si>
  <si>
    <t>BC</t>
  </si>
  <si>
    <t>DD</t>
  </si>
  <si>
    <t>CC</t>
  </si>
  <si>
    <t>Solvent free Chemiscal Transformation.</t>
  </si>
  <si>
    <t>CH 613  (El-I)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</si>
</sst>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8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name val="Times New Roman"/>
      <family val="1"/>
    </font>
    <font>
      <sz val="20"/>
      <name val="Arial"/>
      <family val="2"/>
    </font>
    <font>
      <sz val="20"/>
      <color theme="1"/>
      <name val="Calibri"/>
      <family val="2"/>
      <scheme val="minor"/>
    </font>
    <font>
      <b/>
      <sz val="20"/>
      <name val="Arial"/>
      <family val="2"/>
    </font>
    <font>
      <sz val="20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24"/>
      <name val="Times New Roman"/>
      <family val="1"/>
    </font>
    <font>
      <sz val="24"/>
      <color theme="1"/>
      <name val="Calibri"/>
      <family val="2"/>
      <scheme val="minor"/>
    </font>
    <font>
      <b/>
      <sz val="24"/>
      <name val="Times New Roman"/>
      <family val="1"/>
    </font>
    <font>
      <sz val="18"/>
      <name val="Times New Roman"/>
      <family val="1"/>
    </font>
    <font>
      <sz val="18"/>
      <name val="Arial"/>
      <family val="2"/>
    </font>
    <font>
      <sz val="18"/>
      <color theme="1"/>
      <name val="Calibri"/>
      <family val="2"/>
      <scheme val="minor"/>
    </font>
    <font>
      <b/>
      <sz val="20"/>
      <name val="Siyam Rupali"/>
    </font>
    <font>
      <sz val="20"/>
      <name val="Siyam Rupali"/>
    </font>
    <font>
      <b/>
      <sz val="22"/>
      <name val="Siyam Rupali"/>
    </font>
    <font>
      <b/>
      <sz val="20"/>
      <name val="Stencil"/>
      <family val="5"/>
    </font>
    <font>
      <sz val="20"/>
      <color theme="1"/>
      <name val="Stencil"/>
      <family val="5"/>
    </font>
    <font>
      <sz val="24"/>
      <name val="Calibri"/>
      <family val="2"/>
      <scheme val="minor"/>
    </font>
    <font>
      <b/>
      <sz val="18"/>
      <name val="Tahoma"/>
      <family val="2"/>
    </font>
    <font>
      <b/>
      <sz val="18"/>
      <name val="Verdana"/>
      <family val="2"/>
    </font>
    <font>
      <b/>
      <sz val="26"/>
      <name val="Times New Roman"/>
      <family val="1"/>
    </font>
    <font>
      <b/>
      <sz val="14"/>
      <name val="Tahoma"/>
      <family val="2"/>
    </font>
    <font>
      <sz val="14"/>
      <name val="Times New Roman"/>
      <family val="1"/>
    </font>
    <font>
      <sz val="12"/>
      <name val="Times New Roman"/>
      <family val="1"/>
    </font>
    <font>
      <sz val="22"/>
      <name val="Calibri"/>
      <family val="2"/>
    </font>
    <font>
      <sz val="20"/>
      <name val="Arial Rounded MT Bold"/>
      <family val="2"/>
    </font>
    <font>
      <b/>
      <sz val="22"/>
      <name val="Showcard Gothic"/>
      <family val="5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5">
    <xf numFmtId="0" fontId="0" fillId="0" borderId="0" xfId="0"/>
    <xf numFmtId="0" fontId="6" fillId="0" borderId="4" xfId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0" borderId="7" xfId="0" applyFont="1" applyBorder="1" applyAlignment="1"/>
    <xf numFmtId="0" fontId="0" fillId="0" borderId="0" xfId="0" applyAlignment="1"/>
    <xf numFmtId="0" fontId="0" fillId="0" borderId="4" xfId="0" applyBorder="1"/>
    <xf numFmtId="0" fontId="9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3" fillId="0" borderId="4" xfId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/>
    </xf>
    <xf numFmtId="2" fontId="13" fillId="0" borderId="4" xfId="0" applyNumberFormat="1" applyFont="1" applyBorder="1" applyAlignment="1">
      <alignment horizontal="center" vertical="center"/>
    </xf>
    <xf numFmtId="2" fontId="13" fillId="0" borderId="4" xfId="1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9" fillId="0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2" fontId="22" fillId="0" borderId="4" xfId="1" applyNumberFormat="1" applyFont="1" applyBorder="1" applyAlignment="1">
      <alignment horizontal="center" vertical="center" wrapText="1"/>
    </xf>
    <xf numFmtId="2" fontId="22" fillId="0" borderId="4" xfId="0" applyNumberFormat="1" applyFont="1" applyBorder="1" applyAlignment="1">
      <alignment horizontal="center"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/>
    <xf numFmtId="0" fontId="23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2" fontId="7" fillId="0" borderId="4" xfId="1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top" wrapText="1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7" fillId="0" borderId="4" xfId="0" applyFont="1" applyBorder="1"/>
    <xf numFmtId="0" fontId="29" fillId="0" borderId="2" xfId="0" applyFont="1" applyBorder="1" applyAlignment="1"/>
    <xf numFmtId="0" fontId="30" fillId="0" borderId="2" xfId="0" applyFont="1" applyBorder="1" applyAlignment="1"/>
    <xf numFmtId="0" fontId="30" fillId="0" borderId="3" xfId="0" applyFont="1" applyBorder="1" applyAlignment="1"/>
    <xf numFmtId="0" fontId="1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/>
    <xf numFmtId="0" fontId="34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0" fillId="0" borderId="4" xfId="0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36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view="pageBreakPreview" zoomScale="60" zoomScaleNormal="89" workbookViewId="0">
      <selection activeCell="K13" sqref="K13"/>
    </sheetView>
  </sheetViews>
  <sheetFormatPr defaultRowHeight="15" x14ac:dyDescent="0.25"/>
  <cols>
    <col min="1" max="1" width="10.85546875" customWidth="1"/>
    <col min="2" max="2" width="28.28515625" customWidth="1"/>
    <col min="3" max="3" width="11.5703125" customWidth="1"/>
    <col min="4" max="4" width="14.42578125" customWidth="1"/>
    <col min="5" max="5" width="12.7109375" customWidth="1"/>
    <col min="6" max="6" width="11.5703125" customWidth="1"/>
    <col min="7" max="7" width="10.140625" customWidth="1"/>
    <col min="8" max="9" width="11.140625" customWidth="1"/>
    <col min="10" max="10" width="11.42578125" customWidth="1"/>
    <col min="11" max="11" width="10.85546875" customWidth="1"/>
    <col min="12" max="12" width="11.42578125" customWidth="1"/>
    <col min="13" max="13" width="11.85546875" customWidth="1"/>
    <col min="14" max="14" width="11.7109375" customWidth="1"/>
    <col min="15" max="15" width="13.85546875" customWidth="1"/>
    <col min="16" max="16" width="10.5703125" customWidth="1"/>
    <col min="17" max="17" width="11.140625" customWidth="1"/>
    <col min="18" max="18" width="13" customWidth="1"/>
    <col min="19" max="19" width="12.42578125" customWidth="1"/>
    <col min="20" max="20" width="12.5703125" customWidth="1"/>
    <col min="21" max="21" width="14.42578125" customWidth="1"/>
    <col min="22" max="22" width="31.140625" customWidth="1"/>
  </cols>
  <sheetData>
    <row r="1" spans="1:21" x14ac:dyDescent="0.25">
      <c r="B1" t="s">
        <v>67</v>
      </c>
      <c r="C1" t="s">
        <v>55</v>
      </c>
      <c r="E1" t="s">
        <v>56</v>
      </c>
      <c r="G1" t="s">
        <v>57</v>
      </c>
      <c r="I1" t="s">
        <v>58</v>
      </c>
      <c r="K1" t="s">
        <v>59</v>
      </c>
      <c r="O1" t="s">
        <v>66</v>
      </c>
      <c r="T1" t="s">
        <v>5</v>
      </c>
    </row>
    <row r="2" spans="1:21" ht="33" customHeight="1" x14ac:dyDescent="0.25">
      <c r="A2" s="61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30" customHeight="1" x14ac:dyDescent="0.85">
      <c r="A3" s="63" t="s">
        <v>71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1:21" ht="26.25" x14ac:dyDescent="0.4">
      <c r="A4" s="65" t="s">
        <v>95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7"/>
    </row>
    <row r="5" spans="1:21" ht="27" customHeight="1" x14ac:dyDescent="0.25">
      <c r="A5" s="68" t="s">
        <v>1</v>
      </c>
      <c r="B5" s="69" t="s">
        <v>2</v>
      </c>
      <c r="C5" s="70" t="s">
        <v>29</v>
      </c>
      <c r="D5" s="70"/>
      <c r="E5" s="70" t="s">
        <v>31</v>
      </c>
      <c r="F5" s="70"/>
      <c r="G5" s="70" t="s">
        <v>32</v>
      </c>
      <c r="H5" s="70"/>
      <c r="I5" s="70" t="s">
        <v>34</v>
      </c>
      <c r="J5" s="70"/>
      <c r="K5" s="70" t="s">
        <v>35</v>
      </c>
      <c r="L5" s="70"/>
      <c r="M5" s="76" t="s">
        <v>3</v>
      </c>
      <c r="N5" s="76" t="s">
        <v>4</v>
      </c>
      <c r="O5" s="76" t="s">
        <v>37</v>
      </c>
      <c r="P5" s="70" t="s">
        <v>25</v>
      </c>
      <c r="Q5" s="70"/>
      <c r="R5" s="70" t="s">
        <v>26</v>
      </c>
      <c r="S5" s="70"/>
      <c r="T5" s="29" t="s">
        <v>27</v>
      </c>
      <c r="U5" s="30" t="s">
        <v>5</v>
      </c>
    </row>
    <row r="6" spans="1:21" ht="69" customHeight="1" x14ac:dyDescent="0.25">
      <c r="A6" s="68"/>
      <c r="B6" s="68"/>
      <c r="C6" s="73" t="s">
        <v>30</v>
      </c>
      <c r="D6" s="73"/>
      <c r="E6" s="74" t="s">
        <v>51</v>
      </c>
      <c r="F6" s="74"/>
      <c r="G6" s="74" t="s">
        <v>33</v>
      </c>
      <c r="H6" s="74"/>
      <c r="I6" s="74" t="s">
        <v>52</v>
      </c>
      <c r="J6" s="74"/>
      <c r="K6" s="74" t="s">
        <v>36</v>
      </c>
      <c r="L6" s="74"/>
      <c r="M6" s="76"/>
      <c r="N6" s="77"/>
      <c r="O6" s="76"/>
      <c r="P6" s="71" t="s">
        <v>3</v>
      </c>
      <c r="Q6" s="71" t="s">
        <v>4</v>
      </c>
      <c r="R6" s="71" t="s">
        <v>3</v>
      </c>
      <c r="S6" s="71" t="s">
        <v>4</v>
      </c>
      <c r="T6" s="29" t="s">
        <v>84</v>
      </c>
      <c r="U6" s="30" t="s">
        <v>6</v>
      </c>
    </row>
    <row r="7" spans="1:21" ht="35.25" customHeight="1" x14ac:dyDescent="0.25">
      <c r="A7" s="68"/>
      <c r="B7" s="68"/>
      <c r="C7" s="31" t="s">
        <v>7</v>
      </c>
      <c r="D7" s="31">
        <v>6</v>
      </c>
      <c r="E7" s="31" t="s">
        <v>7</v>
      </c>
      <c r="F7" s="31">
        <v>6</v>
      </c>
      <c r="G7" s="31" t="s">
        <v>7</v>
      </c>
      <c r="H7" s="31">
        <v>6</v>
      </c>
      <c r="I7" s="31" t="s">
        <v>7</v>
      </c>
      <c r="J7" s="31">
        <v>6</v>
      </c>
      <c r="K7" s="31" t="s">
        <v>7</v>
      </c>
      <c r="L7" s="31">
        <v>3</v>
      </c>
      <c r="M7" s="76"/>
      <c r="N7" s="77"/>
      <c r="O7" s="76"/>
      <c r="P7" s="72"/>
      <c r="Q7" s="72"/>
      <c r="R7" s="72"/>
      <c r="S7" s="72"/>
      <c r="T7" s="1" t="s">
        <v>28</v>
      </c>
      <c r="U7" s="32">
        <v>5</v>
      </c>
    </row>
    <row r="8" spans="1:21" ht="37.5" customHeight="1" x14ac:dyDescent="0.25">
      <c r="A8" s="33">
        <v>1</v>
      </c>
      <c r="B8" s="59" t="s">
        <v>79</v>
      </c>
      <c r="C8" s="34" t="s">
        <v>103</v>
      </c>
      <c r="D8" s="33">
        <f t="shared" ref="D8:D12" si="0">IF(C8="AA",10, IF(C8="AB",9, IF(C8="BB",8, IF(C8="BC",7,IF(C8="CC",6, IF(C8="CD",5, IF(C8="DD",4,IF(C8="F",0))))))))</f>
        <v>6</v>
      </c>
      <c r="E8" s="33" t="s">
        <v>101</v>
      </c>
      <c r="F8" s="33">
        <f t="shared" ref="F8:F12" si="1">IF(E8="AA",10, IF(E8="AB",9, IF(E8="BB",8, IF(E8="BC",7,IF(E8="CC",6, IF(E8="CD",5, IF(E8="DD",4,IF(E8="F",0))))))))</f>
        <v>7</v>
      </c>
      <c r="G8" s="33" t="s">
        <v>103</v>
      </c>
      <c r="H8" s="35">
        <f t="shared" ref="H8:H12" si="2">IF(G8="AA",10, IF(G8="AB",9, IF(G8="BB",8, IF(G8="BC",7,IF(G8="CC",6, IF(G8="CD",5, IF(G8="DD",4,IF(G8="F",0))))))))</f>
        <v>6</v>
      </c>
      <c r="I8" s="35" t="s">
        <v>101</v>
      </c>
      <c r="J8" s="35">
        <f t="shared" ref="J8:J12" si="3">IF(I8="AA",10, IF(I8="AB",9, IF(I8="BB",8, IF(I8="BC",7,IF(I8="CC",6, IF(I8="CD",5, IF(I8="DD",4,IF(I8="F",0))))))))</f>
        <v>7</v>
      </c>
      <c r="K8" s="35" t="s">
        <v>100</v>
      </c>
      <c r="L8" s="35">
        <f t="shared" ref="L8:L12" si="4">IF(K8="AA",10, IF(K8="AB",9, IF(K8="BB",8, IF(K8="BC",7,IF(K8="CC",6, IF(K8="CD",5, IF(K8="DD",4,IF(K8="F",0))))))))</f>
        <v>9</v>
      </c>
      <c r="M8" s="42">
        <v>27</v>
      </c>
      <c r="N8" s="42">
        <f>(D8*6+F8*6+H8*6+J8*6+L8*3)</f>
        <v>183</v>
      </c>
      <c r="O8" s="46">
        <f t="shared" ref="O8:O12" si="5">N8/M8</f>
        <v>6.7777777777777777</v>
      </c>
      <c r="P8" s="43">
        <v>27</v>
      </c>
      <c r="Q8" s="43">
        <v>162</v>
      </c>
      <c r="R8" s="43">
        <v>27</v>
      </c>
      <c r="S8" s="58">
        <v>162</v>
      </c>
      <c r="T8" s="45">
        <f>(N8+Q8+S8)/(M8+P8+R8)</f>
        <v>6.2592592592592595</v>
      </c>
      <c r="U8" s="38" t="str">
        <f>IF(T8&lt;5,"***","-")</f>
        <v>-</v>
      </c>
    </row>
    <row r="9" spans="1:21" ht="33" customHeight="1" x14ac:dyDescent="0.25">
      <c r="A9" s="33">
        <v>2</v>
      </c>
      <c r="B9" s="59" t="s">
        <v>80</v>
      </c>
      <c r="C9" s="34" t="s">
        <v>98</v>
      </c>
      <c r="D9" s="33">
        <f t="shared" si="0"/>
        <v>5</v>
      </c>
      <c r="E9" s="33" t="s">
        <v>101</v>
      </c>
      <c r="F9" s="33">
        <f t="shared" si="1"/>
        <v>7</v>
      </c>
      <c r="G9" s="33" t="s">
        <v>101</v>
      </c>
      <c r="H9" s="35">
        <f t="shared" si="2"/>
        <v>7</v>
      </c>
      <c r="I9" s="35" t="s">
        <v>103</v>
      </c>
      <c r="J9" s="35">
        <f t="shared" si="3"/>
        <v>6</v>
      </c>
      <c r="K9" s="35" t="s">
        <v>100</v>
      </c>
      <c r="L9" s="35">
        <f t="shared" si="4"/>
        <v>9</v>
      </c>
      <c r="M9" s="42">
        <v>27</v>
      </c>
      <c r="N9" s="42">
        <f t="shared" ref="N9:N12" si="6">(D9*6+F9*6+H9*6+J9*6+L9*3)</f>
        <v>177</v>
      </c>
      <c r="O9" s="46">
        <f t="shared" si="5"/>
        <v>6.5555555555555554</v>
      </c>
      <c r="P9" s="43">
        <v>27</v>
      </c>
      <c r="Q9" s="43">
        <v>150</v>
      </c>
      <c r="R9" s="43">
        <v>27</v>
      </c>
      <c r="S9" s="44">
        <v>165</v>
      </c>
      <c r="T9" s="45">
        <f t="shared" ref="T9:T12" si="7">(N9+Q9+S9)/(M9+P9+R9)</f>
        <v>6.0740740740740744</v>
      </c>
      <c r="U9" s="38" t="str">
        <f t="shared" ref="U9:U12" si="8">IF(T9&lt;5,"***","-")</f>
        <v>-</v>
      </c>
    </row>
    <row r="10" spans="1:21" ht="30" customHeight="1" x14ac:dyDescent="0.25">
      <c r="A10" s="33">
        <v>3</v>
      </c>
      <c r="B10" s="59" t="s">
        <v>81</v>
      </c>
      <c r="C10" s="34" t="s">
        <v>101</v>
      </c>
      <c r="D10" s="33">
        <f t="shared" si="0"/>
        <v>7</v>
      </c>
      <c r="E10" s="33" t="s">
        <v>101</v>
      </c>
      <c r="F10" s="33">
        <f t="shared" si="1"/>
        <v>7</v>
      </c>
      <c r="G10" s="35" t="s">
        <v>101</v>
      </c>
      <c r="H10" s="35">
        <f t="shared" si="2"/>
        <v>7</v>
      </c>
      <c r="I10" s="35" t="s">
        <v>101</v>
      </c>
      <c r="J10" s="35">
        <f t="shared" si="3"/>
        <v>7</v>
      </c>
      <c r="K10" s="35" t="s">
        <v>100</v>
      </c>
      <c r="L10" s="35">
        <f t="shared" si="4"/>
        <v>9</v>
      </c>
      <c r="M10" s="42">
        <v>27</v>
      </c>
      <c r="N10" s="42">
        <f t="shared" si="6"/>
        <v>195</v>
      </c>
      <c r="O10" s="46">
        <f t="shared" si="5"/>
        <v>7.2222222222222223</v>
      </c>
      <c r="P10" s="43">
        <v>27</v>
      </c>
      <c r="Q10" s="43">
        <v>219</v>
      </c>
      <c r="R10" s="43">
        <v>27</v>
      </c>
      <c r="S10" s="44">
        <v>198</v>
      </c>
      <c r="T10" s="45">
        <f t="shared" si="7"/>
        <v>7.5555555555555554</v>
      </c>
      <c r="U10" s="38" t="str">
        <f t="shared" si="8"/>
        <v>-</v>
      </c>
    </row>
    <row r="11" spans="1:21" ht="35.25" customHeight="1" x14ac:dyDescent="0.25">
      <c r="A11" s="33">
        <v>4</v>
      </c>
      <c r="B11" s="59" t="s">
        <v>82</v>
      </c>
      <c r="C11" s="34" t="s">
        <v>103</v>
      </c>
      <c r="D11" s="33">
        <f t="shared" si="0"/>
        <v>6</v>
      </c>
      <c r="E11" s="33" t="s">
        <v>103</v>
      </c>
      <c r="F11" s="33">
        <f t="shared" si="1"/>
        <v>6</v>
      </c>
      <c r="G11" s="33" t="s">
        <v>103</v>
      </c>
      <c r="H11" s="35">
        <f t="shared" si="2"/>
        <v>6</v>
      </c>
      <c r="I11" s="35" t="s">
        <v>101</v>
      </c>
      <c r="J11" s="35">
        <f t="shared" si="3"/>
        <v>7</v>
      </c>
      <c r="K11" s="35" t="s">
        <v>100</v>
      </c>
      <c r="L11" s="35">
        <f t="shared" si="4"/>
        <v>9</v>
      </c>
      <c r="M11" s="42">
        <v>27</v>
      </c>
      <c r="N11" s="42">
        <f t="shared" si="6"/>
        <v>177</v>
      </c>
      <c r="O11" s="46">
        <f t="shared" si="5"/>
        <v>6.5555555555555554</v>
      </c>
      <c r="P11" s="43">
        <v>27</v>
      </c>
      <c r="Q11" s="43">
        <v>168</v>
      </c>
      <c r="R11" s="43">
        <v>27</v>
      </c>
      <c r="S11" s="44">
        <v>180</v>
      </c>
      <c r="T11" s="45">
        <f t="shared" si="7"/>
        <v>6.4814814814814818</v>
      </c>
      <c r="U11" s="38" t="str">
        <f t="shared" si="8"/>
        <v>-</v>
      </c>
    </row>
    <row r="12" spans="1:21" ht="37.5" customHeight="1" x14ac:dyDescent="0.25">
      <c r="A12" s="33">
        <v>5</v>
      </c>
      <c r="B12" s="59" t="s">
        <v>83</v>
      </c>
      <c r="C12" s="34" t="s">
        <v>99</v>
      </c>
      <c r="D12" s="33">
        <f t="shared" si="0"/>
        <v>8</v>
      </c>
      <c r="E12" s="33" t="s">
        <v>100</v>
      </c>
      <c r="F12" s="33">
        <f t="shared" si="1"/>
        <v>9</v>
      </c>
      <c r="G12" s="33" t="s">
        <v>100</v>
      </c>
      <c r="H12" s="35">
        <f t="shared" si="2"/>
        <v>9</v>
      </c>
      <c r="I12" s="35" t="s">
        <v>100</v>
      </c>
      <c r="J12" s="35">
        <f t="shared" si="3"/>
        <v>9</v>
      </c>
      <c r="K12" s="35" t="s">
        <v>97</v>
      </c>
      <c r="L12" s="35">
        <f t="shared" si="4"/>
        <v>10</v>
      </c>
      <c r="M12" s="42">
        <v>27</v>
      </c>
      <c r="N12" s="42">
        <f t="shared" si="6"/>
        <v>240</v>
      </c>
      <c r="O12" s="46">
        <f t="shared" si="5"/>
        <v>8.8888888888888893</v>
      </c>
      <c r="P12" s="43">
        <v>27</v>
      </c>
      <c r="Q12" s="43">
        <v>231</v>
      </c>
      <c r="R12" s="43">
        <v>27</v>
      </c>
      <c r="S12" s="44">
        <v>243</v>
      </c>
      <c r="T12" s="45">
        <f t="shared" si="7"/>
        <v>8.8148148148148149</v>
      </c>
      <c r="U12" s="38" t="str">
        <f t="shared" si="8"/>
        <v>-</v>
      </c>
    </row>
    <row r="13" spans="1:21" ht="26.25" x14ac:dyDescent="0.4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39"/>
      <c r="R13" s="39"/>
      <c r="S13" s="39"/>
      <c r="T13" s="39"/>
      <c r="U13" s="39"/>
    </row>
    <row r="14" spans="1:21" ht="26.25" x14ac:dyDescent="0.4">
      <c r="A14" s="39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39"/>
      <c r="P14" s="40"/>
      <c r="Q14" s="39"/>
      <c r="R14" s="39"/>
      <c r="S14" s="39"/>
      <c r="T14" s="39"/>
      <c r="U14" s="39"/>
    </row>
    <row r="15" spans="1:21" ht="26.25" x14ac:dyDescent="0.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</row>
    <row r="16" spans="1:21" ht="28.5" customHeight="1" x14ac:dyDescent="0.4">
      <c r="A16" s="39"/>
      <c r="B16" s="41" t="s">
        <v>8</v>
      </c>
      <c r="C16" s="39"/>
      <c r="D16" s="39"/>
      <c r="E16" s="75" t="s">
        <v>9</v>
      </c>
      <c r="F16" s="75"/>
      <c r="G16" s="39"/>
      <c r="H16" s="75" t="s">
        <v>13</v>
      </c>
      <c r="I16" s="75"/>
      <c r="J16" s="75"/>
      <c r="K16" s="75"/>
      <c r="L16" s="39"/>
      <c r="M16" s="39"/>
      <c r="N16" s="39"/>
      <c r="O16" s="40" t="s">
        <v>12</v>
      </c>
      <c r="P16" s="39"/>
      <c r="Q16" s="39"/>
      <c r="R16" s="75" t="s">
        <v>68</v>
      </c>
      <c r="S16" s="75"/>
      <c r="T16" s="75"/>
      <c r="U16" s="39"/>
    </row>
    <row r="17" spans="1:21" ht="26.25" x14ac:dyDescent="0.4">
      <c r="A17" s="39"/>
      <c r="B17" s="39"/>
      <c r="C17" s="39"/>
      <c r="D17" s="39" t="s">
        <v>10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</row>
  </sheetData>
  <mergeCells count="27">
    <mergeCell ref="M5:M7"/>
    <mergeCell ref="N5:N7"/>
    <mergeCell ref="O5:O7"/>
    <mergeCell ref="Q6:Q7"/>
    <mergeCell ref="R16:T16"/>
    <mergeCell ref="E6:F6"/>
    <mergeCell ref="G6:H6"/>
    <mergeCell ref="I6:J6"/>
    <mergeCell ref="K6:L6"/>
    <mergeCell ref="E16:F16"/>
    <mergeCell ref="H16:K16"/>
    <mergeCell ref="A2:U2"/>
    <mergeCell ref="A3:U3"/>
    <mergeCell ref="A4:U4"/>
    <mergeCell ref="A5:A7"/>
    <mergeCell ref="B5:B7"/>
    <mergeCell ref="C5:D5"/>
    <mergeCell ref="E5:F5"/>
    <mergeCell ref="G5:H5"/>
    <mergeCell ref="I5:J5"/>
    <mergeCell ref="K5:L5"/>
    <mergeCell ref="S6:S7"/>
    <mergeCell ref="P5:Q5"/>
    <mergeCell ref="R5:S5"/>
    <mergeCell ref="P6:P7"/>
    <mergeCell ref="R6:R7"/>
    <mergeCell ref="C6:D6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view="pageBreakPreview" zoomScale="60" zoomScaleNormal="100" workbookViewId="0">
      <selection activeCell="I20" sqref="I20"/>
    </sheetView>
  </sheetViews>
  <sheetFormatPr defaultRowHeight="15" x14ac:dyDescent="0.25"/>
  <cols>
    <col min="1" max="1" width="7.7109375" customWidth="1"/>
    <col min="2" max="2" width="23.7109375" customWidth="1"/>
    <col min="3" max="3" width="15.42578125" customWidth="1"/>
    <col min="4" max="4" width="12.28515625" customWidth="1"/>
    <col min="5" max="5" width="13.85546875" customWidth="1"/>
    <col min="6" max="6" width="13" customWidth="1"/>
    <col min="7" max="7" width="14.42578125" customWidth="1"/>
    <col min="8" max="8" width="15.140625" customWidth="1"/>
    <col min="9" max="10" width="13.85546875" customWidth="1"/>
    <col min="11" max="11" width="13.42578125" customWidth="1"/>
    <col min="12" max="12" width="13" customWidth="1"/>
    <col min="13" max="13" width="15.140625" customWidth="1"/>
    <col min="14" max="14" width="14" customWidth="1"/>
    <col min="15" max="15" width="13.140625" customWidth="1"/>
    <col min="16" max="16" width="12.42578125" customWidth="1"/>
    <col min="17" max="17" width="12.5703125" customWidth="1"/>
    <col min="18" max="18" width="13.7109375" customWidth="1"/>
    <col min="19" max="19" width="15.7109375" customWidth="1"/>
    <col min="20" max="20" width="28" customWidth="1"/>
  </cols>
  <sheetData>
    <row r="1" spans="1:19" x14ac:dyDescent="0.25">
      <c r="B1" t="s">
        <v>65</v>
      </c>
      <c r="C1" t="s">
        <v>55</v>
      </c>
      <c r="E1" t="s">
        <v>56</v>
      </c>
      <c r="G1" t="s">
        <v>57</v>
      </c>
      <c r="I1" t="s">
        <v>58</v>
      </c>
      <c r="M1" t="s">
        <v>66</v>
      </c>
      <c r="R1" t="s">
        <v>5</v>
      </c>
    </row>
    <row r="2" spans="1:19" ht="30" customHeight="1" x14ac:dyDescent="0.25">
      <c r="A2" s="78" t="s">
        <v>0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33" customHeight="1" x14ac:dyDescent="0.25">
      <c r="A3" s="79" t="s">
        <v>72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</row>
    <row r="4" spans="1:19" ht="33" customHeight="1" x14ac:dyDescent="0.25">
      <c r="A4" s="104" t="s">
        <v>50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</row>
    <row r="5" spans="1:19" ht="26.25" customHeight="1" x14ac:dyDescent="0.25">
      <c r="A5" s="80" t="s">
        <v>1</v>
      </c>
      <c r="B5" s="74" t="s">
        <v>2</v>
      </c>
      <c r="C5" s="74" t="s">
        <v>19</v>
      </c>
      <c r="D5" s="74"/>
      <c r="E5" s="74" t="s">
        <v>21</v>
      </c>
      <c r="F5" s="74"/>
      <c r="G5" s="74" t="s">
        <v>105</v>
      </c>
      <c r="H5" s="74"/>
      <c r="I5" s="74" t="s">
        <v>23</v>
      </c>
      <c r="J5" s="74"/>
      <c r="K5" s="81" t="s">
        <v>3</v>
      </c>
      <c r="L5" s="81" t="s">
        <v>4</v>
      </c>
      <c r="M5" s="81" t="s">
        <v>14</v>
      </c>
      <c r="N5" s="74" t="s">
        <v>18</v>
      </c>
      <c r="O5" s="74"/>
      <c r="P5" s="74" t="s">
        <v>16</v>
      </c>
      <c r="Q5" s="74"/>
      <c r="R5" s="9" t="s">
        <v>17</v>
      </c>
      <c r="S5" s="24" t="s">
        <v>5</v>
      </c>
    </row>
    <row r="6" spans="1:19" ht="38.25" customHeight="1" x14ac:dyDescent="0.25">
      <c r="A6" s="80"/>
      <c r="B6" s="80"/>
      <c r="C6" s="74" t="s">
        <v>20</v>
      </c>
      <c r="D6" s="74"/>
      <c r="E6" s="74" t="s">
        <v>22</v>
      </c>
      <c r="F6" s="74"/>
      <c r="G6" s="82" t="s">
        <v>104</v>
      </c>
      <c r="H6" s="82"/>
      <c r="I6" s="74" t="s">
        <v>24</v>
      </c>
      <c r="J6" s="74"/>
      <c r="K6" s="81"/>
      <c r="L6" s="81"/>
      <c r="M6" s="81"/>
      <c r="N6" s="74" t="s">
        <v>3</v>
      </c>
      <c r="O6" s="84" t="s">
        <v>4</v>
      </c>
      <c r="P6" s="84" t="s">
        <v>3</v>
      </c>
      <c r="Q6" s="74" t="s">
        <v>4</v>
      </c>
      <c r="R6" s="9" t="s">
        <v>5</v>
      </c>
      <c r="S6" s="24" t="s">
        <v>6</v>
      </c>
    </row>
    <row r="7" spans="1:19" ht="18.75" x14ac:dyDescent="0.25">
      <c r="A7" s="80"/>
      <c r="B7" s="80"/>
      <c r="C7" s="25" t="s">
        <v>7</v>
      </c>
      <c r="D7" s="25">
        <v>6</v>
      </c>
      <c r="E7" s="25" t="s">
        <v>7</v>
      </c>
      <c r="F7" s="25">
        <v>6</v>
      </c>
      <c r="G7" s="25" t="s">
        <v>7</v>
      </c>
      <c r="H7" s="25">
        <v>6</v>
      </c>
      <c r="I7" s="25" t="s">
        <v>7</v>
      </c>
      <c r="J7" s="25">
        <v>6</v>
      </c>
      <c r="K7" s="81"/>
      <c r="L7" s="81"/>
      <c r="M7" s="81"/>
      <c r="N7" s="74"/>
      <c r="O7" s="85"/>
      <c r="P7" s="85"/>
      <c r="Q7" s="74"/>
      <c r="R7" s="9" t="s">
        <v>49</v>
      </c>
      <c r="S7" s="26">
        <v>5</v>
      </c>
    </row>
    <row r="8" spans="1:19" ht="33.75" customHeight="1" x14ac:dyDescent="0.35">
      <c r="A8" s="33">
        <v>1</v>
      </c>
      <c r="B8" s="60" t="s">
        <v>85</v>
      </c>
      <c r="C8" s="34" t="s">
        <v>100</v>
      </c>
      <c r="D8" s="34">
        <f t="shared" ref="D8:D16" si="0">IF(C8="AA",10, IF(C8="AB",9, IF(C8="BB",8, IF(C8="BC",7,IF(C8="CC",6, IF(C8="CD",5, IF(C8="DD",4,IF(C8="F",0))))))))</f>
        <v>9</v>
      </c>
      <c r="E8" s="34" t="s">
        <v>100</v>
      </c>
      <c r="F8" s="34">
        <f t="shared" ref="F8:F16" si="1">IF(E8="AA",10, IF(E8="AB",9, IF(E8="BB",8, IF(E8="BC",7,IF(E8="CC",6, IF(E8="CD",5, IF(E8="DD",4,IF(E8="F",0))))))))</f>
        <v>9</v>
      </c>
      <c r="G8" s="34" t="s">
        <v>97</v>
      </c>
      <c r="H8" s="47">
        <f t="shared" ref="H8:H16" si="2">IF(G8="AA",10, IF(G8="AB",9, IF(G8="BB",8, IF(G8="BC",7,IF(G8="CC",6, IF(G8="CD",5, IF(G8="DD",4,IF(G8="F",0))))))))</f>
        <v>10</v>
      </c>
      <c r="I8" s="47" t="s">
        <v>97</v>
      </c>
      <c r="J8" s="47">
        <f t="shared" ref="J8:J11" si="3">IF(I8="AA",10, IF(I8="AB",9, IF(I8="BB",8, IF(I8="BC",7,IF(I8="CC",6, IF(I8="CD",5, IF(I8="DD",4,IF(I8="F",0))))))))</f>
        <v>10</v>
      </c>
      <c r="K8" s="35">
        <v>24</v>
      </c>
      <c r="L8" s="35">
        <f>(D8*6+F8*6+H8*6+J8*6)</f>
        <v>228</v>
      </c>
      <c r="M8" s="36">
        <f t="shared" ref="M8" si="4">L8/K8</f>
        <v>9.5</v>
      </c>
      <c r="N8" s="35">
        <v>30</v>
      </c>
      <c r="O8" s="47">
        <v>276</v>
      </c>
      <c r="P8" s="35">
        <v>24</v>
      </c>
      <c r="Q8" s="47">
        <v>210</v>
      </c>
      <c r="R8" s="37">
        <f>(L8+Q8+O8)/(K8+N8+P8)</f>
        <v>9.1538461538461533</v>
      </c>
      <c r="S8" s="48" t="str">
        <f>IF(R8&lt;5,"***","-")</f>
        <v>-</v>
      </c>
    </row>
    <row r="9" spans="1:19" ht="33" customHeight="1" x14ac:dyDescent="0.35">
      <c r="A9" s="33">
        <v>2</v>
      </c>
      <c r="B9" s="60" t="s">
        <v>86</v>
      </c>
      <c r="C9" s="34" t="s">
        <v>103</v>
      </c>
      <c r="D9" s="34">
        <f t="shared" si="0"/>
        <v>6</v>
      </c>
      <c r="E9" s="34" t="s">
        <v>101</v>
      </c>
      <c r="F9" s="34">
        <f t="shared" si="1"/>
        <v>7</v>
      </c>
      <c r="G9" s="47" t="s">
        <v>100</v>
      </c>
      <c r="H9" s="47">
        <f t="shared" si="2"/>
        <v>9</v>
      </c>
      <c r="I9" s="47" t="s">
        <v>100</v>
      </c>
      <c r="J9" s="47">
        <f t="shared" si="3"/>
        <v>9</v>
      </c>
      <c r="K9" s="35">
        <v>24</v>
      </c>
      <c r="L9" s="35">
        <f t="shared" ref="L9:L16" si="5">(D9*6+F9*6+H9*6+J9*6)</f>
        <v>186</v>
      </c>
      <c r="M9" s="36">
        <f t="shared" ref="M9:M16" si="6">L9/K9</f>
        <v>7.75</v>
      </c>
      <c r="N9" s="35">
        <v>30</v>
      </c>
      <c r="O9" s="47">
        <v>216</v>
      </c>
      <c r="P9" s="35">
        <v>24</v>
      </c>
      <c r="Q9" s="47">
        <v>162</v>
      </c>
      <c r="R9" s="37">
        <f t="shared" ref="R9:R16" si="7">(L9+Q9+O9)/(K9+N9+P9)</f>
        <v>7.2307692307692308</v>
      </c>
      <c r="S9" s="48" t="str">
        <f t="shared" ref="S9:S16" si="8">IF(R9&lt;5,"***","-")</f>
        <v>-</v>
      </c>
    </row>
    <row r="10" spans="1:19" ht="33.75" customHeight="1" x14ac:dyDescent="0.35">
      <c r="A10" s="33">
        <v>3</v>
      </c>
      <c r="B10" s="60" t="s">
        <v>87</v>
      </c>
      <c r="C10" s="34" t="s">
        <v>99</v>
      </c>
      <c r="D10" s="34">
        <f t="shared" si="0"/>
        <v>8</v>
      </c>
      <c r="E10" s="34" t="s">
        <v>99</v>
      </c>
      <c r="F10" s="34">
        <f t="shared" si="1"/>
        <v>8</v>
      </c>
      <c r="G10" s="34" t="s">
        <v>97</v>
      </c>
      <c r="H10" s="47">
        <f t="shared" si="2"/>
        <v>10</v>
      </c>
      <c r="I10" s="47" t="s">
        <v>100</v>
      </c>
      <c r="J10" s="47">
        <f t="shared" si="3"/>
        <v>9</v>
      </c>
      <c r="K10" s="35">
        <v>24</v>
      </c>
      <c r="L10" s="35">
        <f t="shared" si="5"/>
        <v>210</v>
      </c>
      <c r="M10" s="36">
        <f t="shared" si="6"/>
        <v>8.75</v>
      </c>
      <c r="N10" s="35">
        <v>30</v>
      </c>
      <c r="O10" s="47">
        <v>264</v>
      </c>
      <c r="P10" s="35">
        <v>24</v>
      </c>
      <c r="Q10" s="47">
        <v>198</v>
      </c>
      <c r="R10" s="37">
        <f t="shared" si="7"/>
        <v>8.615384615384615</v>
      </c>
      <c r="S10" s="48" t="str">
        <f t="shared" si="8"/>
        <v>-</v>
      </c>
    </row>
    <row r="11" spans="1:19" ht="30" customHeight="1" x14ac:dyDescent="0.35">
      <c r="A11" s="33">
        <v>4</v>
      </c>
      <c r="B11" s="60" t="s">
        <v>88</v>
      </c>
      <c r="C11" s="34" t="s">
        <v>101</v>
      </c>
      <c r="D11" s="34">
        <f t="shared" si="0"/>
        <v>7</v>
      </c>
      <c r="E11" s="34" t="s">
        <v>103</v>
      </c>
      <c r="F11" s="34">
        <f t="shared" si="1"/>
        <v>6</v>
      </c>
      <c r="G11" s="34" t="s">
        <v>100</v>
      </c>
      <c r="H11" s="47">
        <f t="shared" si="2"/>
        <v>9</v>
      </c>
      <c r="I11" s="47" t="s">
        <v>100</v>
      </c>
      <c r="J11" s="47">
        <f t="shared" si="3"/>
        <v>9</v>
      </c>
      <c r="K11" s="35">
        <v>24</v>
      </c>
      <c r="L11" s="35">
        <f t="shared" si="5"/>
        <v>186</v>
      </c>
      <c r="M11" s="36">
        <f t="shared" si="6"/>
        <v>7.75</v>
      </c>
      <c r="N11" s="35">
        <v>30</v>
      </c>
      <c r="O11" s="47">
        <v>234</v>
      </c>
      <c r="P11" s="35">
        <v>24</v>
      </c>
      <c r="Q11" s="47">
        <v>168</v>
      </c>
      <c r="R11" s="37">
        <f t="shared" si="7"/>
        <v>7.5384615384615383</v>
      </c>
      <c r="S11" s="48" t="str">
        <f t="shared" si="8"/>
        <v>-</v>
      </c>
    </row>
    <row r="12" spans="1:19" ht="28.5" customHeight="1" x14ac:dyDescent="0.35">
      <c r="A12" s="33">
        <v>5</v>
      </c>
      <c r="B12" s="60" t="s">
        <v>89</v>
      </c>
      <c r="C12" s="34" t="s">
        <v>103</v>
      </c>
      <c r="D12" s="34">
        <f t="shared" si="0"/>
        <v>6</v>
      </c>
      <c r="E12" s="34" t="s">
        <v>103</v>
      </c>
      <c r="F12" s="34">
        <f t="shared" si="1"/>
        <v>6</v>
      </c>
      <c r="G12" s="34" t="s">
        <v>99</v>
      </c>
      <c r="H12" s="47">
        <f t="shared" si="2"/>
        <v>8</v>
      </c>
      <c r="I12" s="47" t="s">
        <v>99</v>
      </c>
      <c r="J12" s="47">
        <f t="shared" ref="J12:J16" si="9">IF(I12="AA",10, IF(I12="AB",9, IF(I12="BB",8, IF(I12="BC",7,IF(I12="CC",6, IF(I12="CD",5, IF(I12="DD",4,IF(I12="F",0))))))))</f>
        <v>8</v>
      </c>
      <c r="K12" s="35">
        <v>24</v>
      </c>
      <c r="L12" s="35">
        <f t="shared" si="5"/>
        <v>168</v>
      </c>
      <c r="M12" s="36">
        <f t="shared" si="6"/>
        <v>7</v>
      </c>
      <c r="N12" s="35">
        <v>30</v>
      </c>
      <c r="O12" s="47">
        <v>204</v>
      </c>
      <c r="P12" s="35">
        <v>24</v>
      </c>
      <c r="Q12" s="47">
        <v>156</v>
      </c>
      <c r="R12" s="37">
        <f t="shared" si="7"/>
        <v>6.7692307692307692</v>
      </c>
      <c r="S12" s="48" t="str">
        <f t="shared" si="8"/>
        <v>-</v>
      </c>
    </row>
    <row r="13" spans="1:19" ht="30.75" customHeight="1" x14ac:dyDescent="0.35">
      <c r="A13" s="33">
        <v>6</v>
      </c>
      <c r="B13" s="60" t="s">
        <v>90</v>
      </c>
      <c r="C13" s="34" t="s">
        <v>97</v>
      </c>
      <c r="D13" s="34">
        <f t="shared" si="0"/>
        <v>10</v>
      </c>
      <c r="E13" s="34" t="s">
        <v>97</v>
      </c>
      <c r="F13" s="34">
        <f t="shared" si="1"/>
        <v>10</v>
      </c>
      <c r="G13" s="34" t="s">
        <v>97</v>
      </c>
      <c r="H13" s="47">
        <f t="shared" si="2"/>
        <v>10</v>
      </c>
      <c r="I13" s="47" t="s">
        <v>97</v>
      </c>
      <c r="J13" s="47">
        <f t="shared" si="9"/>
        <v>10</v>
      </c>
      <c r="K13" s="35">
        <v>24</v>
      </c>
      <c r="L13" s="35">
        <f t="shared" si="5"/>
        <v>240</v>
      </c>
      <c r="M13" s="36">
        <f t="shared" si="6"/>
        <v>10</v>
      </c>
      <c r="N13" s="35">
        <v>30</v>
      </c>
      <c r="O13" s="47">
        <v>276</v>
      </c>
      <c r="P13" s="35">
        <v>24</v>
      </c>
      <c r="Q13" s="47">
        <v>234</v>
      </c>
      <c r="R13" s="37">
        <f t="shared" si="7"/>
        <v>9.615384615384615</v>
      </c>
      <c r="S13" s="48" t="str">
        <f t="shared" si="8"/>
        <v>-</v>
      </c>
    </row>
    <row r="14" spans="1:19" ht="30.75" customHeight="1" x14ac:dyDescent="0.35">
      <c r="A14" s="33">
        <v>7</v>
      </c>
      <c r="B14" s="60" t="s">
        <v>91</v>
      </c>
      <c r="C14" s="34" t="s">
        <v>100</v>
      </c>
      <c r="D14" s="34">
        <f t="shared" si="0"/>
        <v>9</v>
      </c>
      <c r="E14" s="34" t="s">
        <v>99</v>
      </c>
      <c r="F14" s="34">
        <f t="shared" si="1"/>
        <v>8</v>
      </c>
      <c r="G14" s="34" t="s">
        <v>100</v>
      </c>
      <c r="H14" s="47">
        <f t="shared" si="2"/>
        <v>9</v>
      </c>
      <c r="I14" s="47" t="s">
        <v>97</v>
      </c>
      <c r="J14" s="47">
        <f t="shared" si="9"/>
        <v>10</v>
      </c>
      <c r="K14" s="35">
        <v>24</v>
      </c>
      <c r="L14" s="35">
        <f t="shared" si="5"/>
        <v>216</v>
      </c>
      <c r="M14" s="36">
        <f t="shared" si="6"/>
        <v>9</v>
      </c>
      <c r="N14" s="35">
        <v>30</v>
      </c>
      <c r="O14" s="47">
        <v>240</v>
      </c>
      <c r="P14" s="35">
        <v>24</v>
      </c>
      <c r="Q14" s="47">
        <v>174</v>
      </c>
      <c r="R14" s="37">
        <f t="shared" si="7"/>
        <v>8.0769230769230766</v>
      </c>
      <c r="S14" s="48" t="str">
        <f t="shared" si="8"/>
        <v>-</v>
      </c>
    </row>
    <row r="15" spans="1:19" ht="28.5" customHeight="1" x14ac:dyDescent="0.35">
      <c r="A15" s="33">
        <v>8</v>
      </c>
      <c r="B15" s="60" t="s">
        <v>92</v>
      </c>
      <c r="C15" s="34" t="s">
        <v>103</v>
      </c>
      <c r="D15" s="34">
        <f t="shared" si="0"/>
        <v>6</v>
      </c>
      <c r="E15" s="34" t="s">
        <v>103</v>
      </c>
      <c r="F15" s="34">
        <f t="shared" si="1"/>
        <v>6</v>
      </c>
      <c r="G15" s="34" t="s">
        <v>101</v>
      </c>
      <c r="H15" s="47">
        <f t="shared" si="2"/>
        <v>7</v>
      </c>
      <c r="I15" s="47" t="s">
        <v>100</v>
      </c>
      <c r="J15" s="47">
        <f t="shared" si="9"/>
        <v>9</v>
      </c>
      <c r="K15" s="35">
        <v>24</v>
      </c>
      <c r="L15" s="35">
        <f t="shared" si="5"/>
        <v>168</v>
      </c>
      <c r="M15" s="36">
        <f t="shared" si="6"/>
        <v>7</v>
      </c>
      <c r="N15" s="35">
        <v>30</v>
      </c>
      <c r="O15" s="47">
        <v>252</v>
      </c>
      <c r="P15" s="35">
        <v>24</v>
      </c>
      <c r="Q15" s="47">
        <v>174</v>
      </c>
      <c r="R15" s="37">
        <f t="shared" si="7"/>
        <v>7.615384615384615</v>
      </c>
      <c r="S15" s="48" t="str">
        <f t="shared" si="8"/>
        <v>-</v>
      </c>
    </row>
    <row r="16" spans="1:19" ht="30.75" customHeight="1" x14ac:dyDescent="0.35">
      <c r="A16" s="33">
        <v>9</v>
      </c>
      <c r="B16" s="60" t="s">
        <v>93</v>
      </c>
      <c r="C16" s="34" t="s">
        <v>103</v>
      </c>
      <c r="D16" s="34">
        <f t="shared" si="0"/>
        <v>6</v>
      </c>
      <c r="E16" s="34" t="s">
        <v>98</v>
      </c>
      <c r="F16" s="34">
        <f t="shared" si="1"/>
        <v>5</v>
      </c>
      <c r="G16" s="34" t="s">
        <v>100</v>
      </c>
      <c r="H16" s="47">
        <f t="shared" si="2"/>
        <v>9</v>
      </c>
      <c r="I16" s="47" t="s">
        <v>99</v>
      </c>
      <c r="J16" s="47">
        <f t="shared" si="9"/>
        <v>8</v>
      </c>
      <c r="K16" s="35">
        <v>24</v>
      </c>
      <c r="L16" s="35">
        <f t="shared" si="5"/>
        <v>168</v>
      </c>
      <c r="M16" s="36">
        <f t="shared" si="6"/>
        <v>7</v>
      </c>
      <c r="N16" s="35">
        <v>30</v>
      </c>
      <c r="O16" s="47">
        <v>228</v>
      </c>
      <c r="P16" s="35">
        <v>24</v>
      </c>
      <c r="Q16" s="47">
        <v>174</v>
      </c>
      <c r="R16" s="37">
        <f t="shared" si="7"/>
        <v>7.3076923076923075</v>
      </c>
      <c r="S16" s="48" t="str">
        <f t="shared" si="8"/>
        <v>-</v>
      </c>
    </row>
    <row r="17" spans="1:19" ht="15" customHeight="1" x14ac:dyDescent="0.25">
      <c r="A17" s="87"/>
      <c r="B17" s="87"/>
      <c r="C17" s="87"/>
      <c r="D17" s="87"/>
      <c r="E17" s="87"/>
      <c r="F17" s="87"/>
      <c r="G17" s="6"/>
      <c r="H17" s="3"/>
      <c r="I17" s="3"/>
      <c r="J17" s="3"/>
      <c r="Q17" t="s">
        <v>10</v>
      </c>
    </row>
    <row r="18" spans="1:19" x14ac:dyDescent="0.25">
      <c r="B18" s="5"/>
      <c r="C18" s="3"/>
      <c r="D18" s="3"/>
      <c r="E18" s="3"/>
      <c r="F18" s="3"/>
      <c r="G18" s="3"/>
      <c r="H18" s="3"/>
      <c r="I18" s="3"/>
      <c r="J18" s="3"/>
    </row>
    <row r="19" spans="1:19" x14ac:dyDescent="0.25">
      <c r="B19" s="5"/>
      <c r="C19" s="3"/>
      <c r="D19" s="3"/>
      <c r="E19" s="3"/>
      <c r="F19" s="3"/>
      <c r="G19" s="3"/>
      <c r="H19" s="3"/>
      <c r="I19" s="3"/>
      <c r="J19" s="3"/>
    </row>
    <row r="20" spans="1:19" ht="39.75" customHeight="1" x14ac:dyDescent="0.35">
      <c r="A20" s="27"/>
      <c r="B20" s="28" t="s">
        <v>8</v>
      </c>
      <c r="C20" s="49"/>
      <c r="D20" s="27"/>
      <c r="E20" s="27"/>
      <c r="F20" s="86" t="s">
        <v>9</v>
      </c>
      <c r="G20" s="86"/>
      <c r="H20" s="27"/>
      <c r="I20" s="49"/>
      <c r="J20" s="86" t="s">
        <v>13</v>
      </c>
      <c r="K20" s="86"/>
      <c r="L20" s="86"/>
      <c r="M20" s="50"/>
      <c r="N20" s="86" t="s">
        <v>12</v>
      </c>
      <c r="O20" s="86"/>
      <c r="P20" s="27"/>
      <c r="Q20" s="86" t="s">
        <v>69</v>
      </c>
      <c r="R20" s="86"/>
      <c r="S20" s="86"/>
    </row>
    <row r="21" spans="1:19" ht="39" customHeight="1" x14ac:dyDescent="0.25">
      <c r="B21" s="7"/>
      <c r="C21" s="4"/>
      <c r="D21" s="4"/>
      <c r="E21" s="4"/>
      <c r="F21" s="4"/>
      <c r="G21" s="4"/>
      <c r="H21" s="4"/>
      <c r="I21" s="4"/>
      <c r="J21" s="4"/>
      <c r="K21" s="8"/>
      <c r="L21" s="8"/>
      <c r="M21" s="8"/>
    </row>
    <row r="22" spans="1:19" x14ac:dyDescent="0.25">
      <c r="B22" s="7"/>
      <c r="C22" s="83"/>
      <c r="D22" s="83"/>
      <c r="E22" s="83"/>
      <c r="F22" s="4"/>
      <c r="G22" s="4"/>
      <c r="H22" s="4"/>
      <c r="I22" s="3"/>
      <c r="J22" s="3"/>
      <c r="K22" s="4"/>
      <c r="L22" s="8"/>
      <c r="M22" s="8"/>
    </row>
    <row r="23" spans="1:19" x14ac:dyDescent="0.25">
      <c r="B23" s="5"/>
      <c r="C23" s="3"/>
      <c r="D23" s="3"/>
      <c r="E23" s="3"/>
      <c r="F23" s="3"/>
      <c r="G23" s="3"/>
      <c r="H23" s="3"/>
      <c r="I23" s="3"/>
      <c r="J23" s="3"/>
    </row>
    <row r="24" spans="1:19" x14ac:dyDescent="0.25">
      <c r="B24" s="5"/>
      <c r="C24" s="3"/>
      <c r="D24" s="3"/>
      <c r="E24" s="3"/>
      <c r="F24" s="3"/>
      <c r="G24" s="3"/>
      <c r="H24" s="3"/>
      <c r="I24" s="3"/>
      <c r="J24" s="3"/>
    </row>
  </sheetData>
  <mergeCells count="28">
    <mergeCell ref="C22:E22"/>
    <mergeCell ref="O6:O7"/>
    <mergeCell ref="P6:P7"/>
    <mergeCell ref="N5:O5"/>
    <mergeCell ref="P5:Q5"/>
    <mergeCell ref="I6:J6"/>
    <mergeCell ref="N6:N7"/>
    <mergeCell ref="Q6:Q7"/>
    <mergeCell ref="F20:G20"/>
    <mergeCell ref="N20:O20"/>
    <mergeCell ref="J20:L20"/>
    <mergeCell ref="A17:F17"/>
    <mergeCell ref="Q20:S20"/>
    <mergeCell ref="A2:S2"/>
    <mergeCell ref="A3:S3"/>
    <mergeCell ref="A4:S4"/>
    <mergeCell ref="A5:A7"/>
    <mergeCell ref="B5:B7"/>
    <mergeCell ref="C5:D5"/>
    <mergeCell ref="E5:F5"/>
    <mergeCell ref="G5:H5"/>
    <mergeCell ref="I5:J5"/>
    <mergeCell ref="K5:K7"/>
    <mergeCell ref="L5:L7"/>
    <mergeCell ref="M5:M7"/>
    <mergeCell ref="C6:D6"/>
    <mergeCell ref="E6:F6"/>
    <mergeCell ref="G6:H6"/>
  </mergeCells>
  <pageMargins left="0.70866141732283472" right="0.70866141732283472" top="0.74803149606299213" bottom="0.74803149606299213" header="0.31496062992125984" footer="0.31496062992125984"/>
  <pageSetup paperSize="5" scale="6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8"/>
  <sheetViews>
    <sheetView topLeftCell="A2" zoomScale="84" zoomScaleNormal="84" workbookViewId="0">
      <selection activeCell="C13" sqref="C13"/>
    </sheetView>
  </sheetViews>
  <sheetFormatPr defaultRowHeight="15" x14ac:dyDescent="0.25"/>
  <cols>
    <col min="1" max="1" width="6.85546875" customWidth="1"/>
    <col min="2" max="2" width="20.7109375" customWidth="1"/>
    <col min="3" max="3" width="10.28515625" customWidth="1"/>
    <col min="4" max="4" width="11" customWidth="1"/>
    <col min="5" max="5" width="8.85546875" customWidth="1"/>
    <col min="6" max="6" width="9.5703125" customWidth="1"/>
    <col min="7" max="7" width="10" customWidth="1"/>
    <col min="8" max="8" width="10.5703125" customWidth="1"/>
    <col min="9" max="9" width="9.42578125" customWidth="1"/>
    <col min="10" max="10" width="11" customWidth="1"/>
    <col min="11" max="11" width="8.5703125" customWidth="1"/>
    <col min="12" max="12" width="8.85546875" customWidth="1"/>
    <col min="13" max="13" width="8.42578125" customWidth="1"/>
    <col min="14" max="14" width="9.5703125" customWidth="1"/>
    <col min="15" max="15" width="8.28515625" customWidth="1"/>
    <col min="16" max="16" width="7.42578125" customWidth="1"/>
    <col min="17" max="17" width="11.28515625" customWidth="1"/>
    <col min="18" max="18" width="8.28515625" customWidth="1"/>
    <col min="19" max="19" width="8.42578125" customWidth="1"/>
    <col min="20" max="20" width="7.85546875" customWidth="1"/>
    <col min="21" max="21" width="9.42578125" customWidth="1"/>
    <col min="22" max="22" width="11.42578125" customWidth="1"/>
    <col min="23" max="23" width="9.85546875" customWidth="1"/>
    <col min="24" max="24" width="16.28515625" customWidth="1"/>
    <col min="25" max="25" width="11" customWidth="1"/>
  </cols>
  <sheetData>
    <row r="1" spans="1:25" hidden="1" x14ac:dyDescent="0.25">
      <c r="A1" s="23"/>
      <c r="B1" s="23" t="s">
        <v>56</v>
      </c>
      <c r="C1" s="23" t="s">
        <v>57</v>
      </c>
      <c r="D1" s="23"/>
      <c r="E1" s="23" t="s">
        <v>58</v>
      </c>
      <c r="F1" s="23"/>
      <c r="G1" s="23" t="s">
        <v>59</v>
      </c>
      <c r="H1" s="23"/>
      <c r="I1" s="23" t="s">
        <v>60</v>
      </c>
      <c r="J1" s="23"/>
      <c r="K1" s="23" t="s">
        <v>61</v>
      </c>
      <c r="L1" s="23"/>
      <c r="M1" s="23" t="s">
        <v>62</v>
      </c>
      <c r="N1" s="23"/>
      <c r="O1" s="23"/>
      <c r="P1" s="23"/>
      <c r="Q1" s="23" t="s">
        <v>63</v>
      </c>
      <c r="R1" s="23"/>
      <c r="S1" s="23"/>
      <c r="T1" s="23"/>
      <c r="U1" s="23"/>
      <c r="V1" s="23" t="s">
        <v>64</v>
      </c>
      <c r="W1" s="23"/>
      <c r="X1" s="91" t="s">
        <v>55</v>
      </c>
      <c r="Y1" s="91"/>
    </row>
    <row r="2" spans="1:25" ht="24" customHeight="1" x14ac:dyDescent="0.25">
      <c r="A2" s="92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4"/>
      <c r="X2" s="88"/>
      <c r="Y2" s="89"/>
    </row>
    <row r="3" spans="1:25" ht="27.75" customHeight="1" x14ac:dyDescent="0.25">
      <c r="A3" s="95" t="s">
        <v>94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7"/>
      <c r="X3" s="88"/>
      <c r="Y3" s="89"/>
    </row>
    <row r="4" spans="1:25" ht="24" customHeight="1" x14ac:dyDescent="0.3">
      <c r="A4" s="98" t="s">
        <v>96</v>
      </c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100"/>
      <c r="X4" s="88"/>
      <c r="Y4" s="89"/>
    </row>
    <row r="5" spans="1:25" ht="18.75" x14ac:dyDescent="0.25">
      <c r="A5" s="80" t="s">
        <v>1</v>
      </c>
      <c r="B5" s="74" t="s">
        <v>54</v>
      </c>
      <c r="C5" s="74" t="s">
        <v>38</v>
      </c>
      <c r="D5" s="74"/>
      <c r="E5" s="74" t="s">
        <v>40</v>
      </c>
      <c r="F5" s="74"/>
      <c r="G5" s="74" t="s">
        <v>42</v>
      </c>
      <c r="H5" s="74"/>
      <c r="I5" s="74" t="s">
        <v>44</v>
      </c>
      <c r="J5" s="74"/>
      <c r="K5" s="74" t="s">
        <v>70</v>
      </c>
      <c r="L5" s="74"/>
      <c r="M5" s="74" t="s">
        <v>46</v>
      </c>
      <c r="N5" s="74"/>
      <c r="O5" s="80" t="s">
        <v>3</v>
      </c>
      <c r="P5" s="80" t="s">
        <v>4</v>
      </c>
      <c r="Q5" s="80" t="s">
        <v>53</v>
      </c>
      <c r="R5" s="74" t="s">
        <v>15</v>
      </c>
      <c r="S5" s="74"/>
      <c r="T5" s="74" t="s">
        <v>16</v>
      </c>
      <c r="U5" s="74"/>
      <c r="V5" s="9" t="s">
        <v>17</v>
      </c>
      <c r="W5" s="16" t="s">
        <v>5</v>
      </c>
      <c r="X5" s="88"/>
      <c r="Y5" s="89"/>
    </row>
    <row r="6" spans="1:25" ht="56.25" customHeight="1" x14ac:dyDescent="0.25">
      <c r="A6" s="80"/>
      <c r="B6" s="80"/>
      <c r="C6" s="82" t="s">
        <v>39</v>
      </c>
      <c r="D6" s="82"/>
      <c r="E6" s="102" t="s">
        <v>41</v>
      </c>
      <c r="F6" s="102"/>
      <c r="G6" s="103" t="s">
        <v>43</v>
      </c>
      <c r="H6" s="103"/>
      <c r="I6" s="102" t="s">
        <v>45</v>
      </c>
      <c r="J6" s="102"/>
      <c r="K6" s="102" t="s">
        <v>78</v>
      </c>
      <c r="L6" s="102"/>
      <c r="M6" s="102" t="s">
        <v>47</v>
      </c>
      <c r="N6" s="102"/>
      <c r="O6" s="80"/>
      <c r="P6" s="80"/>
      <c r="Q6" s="80"/>
      <c r="R6" s="74" t="s">
        <v>3</v>
      </c>
      <c r="S6" s="84" t="s">
        <v>4</v>
      </c>
      <c r="T6" s="84" t="s">
        <v>3</v>
      </c>
      <c r="U6" s="74" t="s">
        <v>4</v>
      </c>
      <c r="V6" s="9" t="s">
        <v>5</v>
      </c>
      <c r="W6" s="19" t="s">
        <v>6</v>
      </c>
      <c r="X6" s="88"/>
      <c r="Y6" s="89"/>
    </row>
    <row r="7" spans="1:25" ht="19.5" customHeight="1" x14ac:dyDescent="0.25">
      <c r="A7" s="80"/>
      <c r="B7" s="80"/>
      <c r="C7" s="15" t="s">
        <v>7</v>
      </c>
      <c r="D7" s="15">
        <v>8</v>
      </c>
      <c r="E7" s="15" t="s">
        <v>7</v>
      </c>
      <c r="F7" s="15">
        <v>6</v>
      </c>
      <c r="G7" s="15" t="s">
        <v>7</v>
      </c>
      <c r="H7" s="15">
        <v>8</v>
      </c>
      <c r="I7" s="15" t="s">
        <v>7</v>
      </c>
      <c r="J7" s="15">
        <v>8</v>
      </c>
      <c r="K7" s="15" t="s">
        <v>7</v>
      </c>
      <c r="L7" s="15">
        <v>8</v>
      </c>
      <c r="M7" s="15" t="s">
        <v>7</v>
      </c>
      <c r="N7" s="15">
        <v>2</v>
      </c>
      <c r="O7" s="80"/>
      <c r="P7" s="80"/>
      <c r="Q7" s="80"/>
      <c r="R7" s="74"/>
      <c r="S7" s="85"/>
      <c r="T7" s="85"/>
      <c r="U7" s="74"/>
      <c r="V7" s="10" t="s">
        <v>48</v>
      </c>
      <c r="W7" s="2">
        <v>5</v>
      </c>
      <c r="X7" s="88"/>
      <c r="Y7" s="89"/>
    </row>
    <row r="8" spans="1:25" ht="27" customHeight="1" x14ac:dyDescent="0.25">
      <c r="A8" s="51">
        <v>1</v>
      </c>
      <c r="B8" s="52" t="s">
        <v>73</v>
      </c>
      <c r="C8" s="51" t="s">
        <v>97</v>
      </c>
      <c r="D8" s="51">
        <f t="shared" ref="D8:D12" si="0">IF(C8="AA",10, IF(C8="AB",9, IF(C8="BB",8, IF(C8="BC",7,IF(C8="CC",6, IF(C8="CD",5, IF(C8="DD",4,IF(C8="F",0))))))))</f>
        <v>10</v>
      </c>
      <c r="E8" s="51" t="s">
        <v>97</v>
      </c>
      <c r="F8" s="51">
        <f t="shared" ref="F8:F12" si="1">IF(E8="AA",10, IF(E8="AB",9, IF(E8="BB",8, IF(E8="BC",7,IF(E8="CC",6, IF(E8="CD",5, IF(E8="DD",4,IF(E8="F",0))))))))</f>
        <v>10</v>
      </c>
      <c r="G8" s="51" t="s">
        <v>100</v>
      </c>
      <c r="H8" s="53">
        <f t="shared" ref="H8:H12" si="2">IF(G8="AA",10, IF(G8="AB",9, IF(G8="BB",8, IF(G8="BC",7,IF(G8="CC",6, IF(G8="CD",5, IF(G8="DD",4,IF(G8="F",0))))))))</f>
        <v>9</v>
      </c>
      <c r="I8" s="53" t="s">
        <v>97</v>
      </c>
      <c r="J8" s="53">
        <f t="shared" ref="J8:J12" si="3">IF(I8="AA",10, IF(I8="AB",9, IF(I8="BB",8, IF(I8="BC",7,IF(I8="CC",6, IF(I8="CD",5, IF(I8="DD",4,IF(I8="F",0))))))))</f>
        <v>10</v>
      </c>
      <c r="K8" s="53" t="s">
        <v>99</v>
      </c>
      <c r="L8" s="53">
        <f t="shared" ref="L8:L12" si="4">IF(K8="AA",10, IF(K8="AB",9, IF(K8="BB",8, IF(K8="BC",7,IF(K8="CC",6, IF(K8="CD",5, IF(K8="DD",4,IF(K8="F",0))))))))</f>
        <v>8</v>
      </c>
      <c r="M8" s="53" t="s">
        <v>97</v>
      </c>
      <c r="N8" s="53">
        <f t="shared" ref="N8:N12" si="5">IF(M8="AA",10, IF(M8="AB",9, IF(M8="BB",8, IF(M8="BC",7,IF(M8="CC",6, IF(M8="CD",5, IF(M8="DD",4,IF(M8="F",0))))))))</f>
        <v>10</v>
      </c>
      <c r="O8" s="53">
        <v>40</v>
      </c>
      <c r="P8" s="53">
        <f t="shared" ref="P8:P12" si="6">(D8*8+F8*6+H8*8+J8*8+L8*8+N8*2)</f>
        <v>376</v>
      </c>
      <c r="Q8" s="54">
        <f t="shared" ref="Q8:Q12" si="7">P8/O8</f>
        <v>9.4</v>
      </c>
      <c r="R8" s="53">
        <v>40</v>
      </c>
      <c r="S8" s="55">
        <v>344</v>
      </c>
      <c r="T8" s="53">
        <v>40</v>
      </c>
      <c r="U8" s="56">
        <v>320</v>
      </c>
      <c r="V8" s="57">
        <f t="shared" ref="V8:V12" si="8">(P8+U8+S8)/(O8+R8+T8)</f>
        <v>8.6666666666666661</v>
      </c>
      <c r="W8" s="52" t="str">
        <f t="shared" ref="W8:W12" si="9">IF(V8&lt;5,"***","-")</f>
        <v>-</v>
      </c>
    </row>
    <row r="9" spans="1:25" ht="27.75" customHeight="1" x14ac:dyDescent="0.25">
      <c r="A9" s="51">
        <v>2</v>
      </c>
      <c r="B9" s="52" t="s">
        <v>74</v>
      </c>
      <c r="C9" s="51" t="s">
        <v>101</v>
      </c>
      <c r="D9" s="51">
        <f t="shared" si="0"/>
        <v>7</v>
      </c>
      <c r="E9" s="51" t="s">
        <v>98</v>
      </c>
      <c r="F9" s="51">
        <f t="shared" si="1"/>
        <v>5</v>
      </c>
      <c r="G9" s="51" t="s">
        <v>101</v>
      </c>
      <c r="H9" s="53">
        <f t="shared" si="2"/>
        <v>7</v>
      </c>
      <c r="I9" s="53" t="s">
        <v>102</v>
      </c>
      <c r="J9" s="53">
        <f t="shared" si="3"/>
        <v>4</v>
      </c>
      <c r="K9" s="53" t="s">
        <v>101</v>
      </c>
      <c r="L9" s="53">
        <f t="shared" si="4"/>
        <v>7</v>
      </c>
      <c r="M9" s="53" t="s">
        <v>100</v>
      </c>
      <c r="N9" s="53">
        <f t="shared" si="5"/>
        <v>9</v>
      </c>
      <c r="O9" s="53">
        <v>40</v>
      </c>
      <c r="P9" s="53">
        <f t="shared" si="6"/>
        <v>248</v>
      </c>
      <c r="Q9" s="54">
        <f t="shared" si="7"/>
        <v>6.2</v>
      </c>
      <c r="R9" s="53">
        <v>40</v>
      </c>
      <c r="S9" s="55">
        <v>248</v>
      </c>
      <c r="T9" s="53">
        <v>40</v>
      </c>
      <c r="U9" s="56">
        <v>216</v>
      </c>
      <c r="V9" s="57">
        <f t="shared" si="8"/>
        <v>5.9333333333333336</v>
      </c>
      <c r="W9" s="52" t="str">
        <f t="shared" si="9"/>
        <v>-</v>
      </c>
    </row>
    <row r="10" spans="1:25" ht="26.25" customHeight="1" x14ac:dyDescent="0.25">
      <c r="A10" s="51">
        <v>3</v>
      </c>
      <c r="B10" s="52" t="s">
        <v>75</v>
      </c>
      <c r="C10" s="51" t="s">
        <v>100</v>
      </c>
      <c r="D10" s="51">
        <f t="shared" si="0"/>
        <v>9</v>
      </c>
      <c r="E10" s="51" t="s">
        <v>97</v>
      </c>
      <c r="F10" s="51">
        <f t="shared" si="1"/>
        <v>10</v>
      </c>
      <c r="G10" s="51" t="s">
        <v>101</v>
      </c>
      <c r="H10" s="53">
        <f t="shared" si="2"/>
        <v>7</v>
      </c>
      <c r="I10" s="53" t="s">
        <v>99</v>
      </c>
      <c r="J10" s="53">
        <f t="shared" si="3"/>
        <v>8</v>
      </c>
      <c r="K10" s="53" t="s">
        <v>103</v>
      </c>
      <c r="L10" s="53">
        <f t="shared" si="4"/>
        <v>6</v>
      </c>
      <c r="M10" s="53" t="s">
        <v>100</v>
      </c>
      <c r="N10" s="53">
        <f t="shared" si="5"/>
        <v>9</v>
      </c>
      <c r="O10" s="53">
        <v>40</v>
      </c>
      <c r="P10" s="53">
        <f t="shared" si="6"/>
        <v>318</v>
      </c>
      <c r="Q10" s="54">
        <f t="shared" si="7"/>
        <v>7.95</v>
      </c>
      <c r="R10" s="53">
        <v>40</v>
      </c>
      <c r="S10" s="55">
        <v>224</v>
      </c>
      <c r="T10" s="53">
        <v>40</v>
      </c>
      <c r="U10" s="56">
        <v>264</v>
      </c>
      <c r="V10" s="57">
        <f t="shared" si="8"/>
        <v>6.7166666666666668</v>
      </c>
      <c r="W10" s="52" t="str">
        <f t="shared" si="9"/>
        <v>-</v>
      </c>
    </row>
    <row r="11" spans="1:25" ht="29.25" customHeight="1" x14ac:dyDescent="0.25">
      <c r="A11" s="51">
        <v>4</v>
      </c>
      <c r="B11" s="52" t="s">
        <v>76</v>
      </c>
      <c r="C11" s="51" t="s">
        <v>99</v>
      </c>
      <c r="D11" s="51">
        <f t="shared" si="0"/>
        <v>8</v>
      </c>
      <c r="E11" s="51" t="s">
        <v>99</v>
      </c>
      <c r="F11" s="51">
        <f t="shared" si="1"/>
        <v>8</v>
      </c>
      <c r="G11" s="51" t="s">
        <v>99</v>
      </c>
      <c r="H11" s="53">
        <f t="shared" si="2"/>
        <v>8</v>
      </c>
      <c r="I11" s="53" t="s">
        <v>99</v>
      </c>
      <c r="J11" s="53">
        <f t="shared" si="3"/>
        <v>8</v>
      </c>
      <c r="K11" s="53" t="s">
        <v>99</v>
      </c>
      <c r="L11" s="53">
        <f t="shared" si="4"/>
        <v>8</v>
      </c>
      <c r="M11" s="53" t="s">
        <v>97</v>
      </c>
      <c r="N11" s="53">
        <f t="shared" si="5"/>
        <v>10</v>
      </c>
      <c r="O11" s="53">
        <v>40</v>
      </c>
      <c r="P11" s="53">
        <f t="shared" si="6"/>
        <v>324</v>
      </c>
      <c r="Q11" s="54">
        <f t="shared" si="7"/>
        <v>8.1</v>
      </c>
      <c r="R11" s="53">
        <v>40</v>
      </c>
      <c r="S11" s="55">
        <v>336</v>
      </c>
      <c r="T11" s="53">
        <v>40</v>
      </c>
      <c r="U11" s="56">
        <v>328</v>
      </c>
      <c r="V11" s="57">
        <f t="shared" si="8"/>
        <v>8.2333333333333325</v>
      </c>
      <c r="W11" s="52" t="str">
        <f t="shared" si="9"/>
        <v>-</v>
      </c>
    </row>
    <row r="12" spans="1:25" ht="27.75" customHeight="1" x14ac:dyDescent="0.25">
      <c r="A12" s="51">
        <v>5</v>
      </c>
      <c r="B12" s="52" t="s">
        <v>77</v>
      </c>
      <c r="C12" s="51" t="s">
        <v>99</v>
      </c>
      <c r="D12" s="51">
        <f t="shared" si="0"/>
        <v>8</v>
      </c>
      <c r="E12" s="51" t="s">
        <v>100</v>
      </c>
      <c r="F12" s="51">
        <f t="shared" si="1"/>
        <v>9</v>
      </c>
      <c r="G12" s="51" t="s">
        <v>99</v>
      </c>
      <c r="H12" s="53">
        <f t="shared" si="2"/>
        <v>8</v>
      </c>
      <c r="I12" s="53" t="s">
        <v>99</v>
      </c>
      <c r="J12" s="53">
        <f t="shared" si="3"/>
        <v>8</v>
      </c>
      <c r="K12" s="53" t="s">
        <v>100</v>
      </c>
      <c r="L12" s="53">
        <f t="shared" si="4"/>
        <v>9</v>
      </c>
      <c r="M12" s="53" t="s">
        <v>100</v>
      </c>
      <c r="N12" s="53">
        <f t="shared" si="5"/>
        <v>9</v>
      </c>
      <c r="O12" s="53">
        <v>40</v>
      </c>
      <c r="P12" s="53">
        <f t="shared" si="6"/>
        <v>336</v>
      </c>
      <c r="Q12" s="54">
        <f t="shared" si="7"/>
        <v>8.4</v>
      </c>
      <c r="R12" s="53">
        <v>40</v>
      </c>
      <c r="S12" s="55">
        <v>248</v>
      </c>
      <c r="T12" s="53">
        <v>40</v>
      </c>
      <c r="U12" s="56">
        <v>256</v>
      </c>
      <c r="V12" s="57">
        <f t="shared" si="8"/>
        <v>7</v>
      </c>
      <c r="W12" s="52" t="str">
        <f t="shared" si="9"/>
        <v>-</v>
      </c>
    </row>
    <row r="13" spans="1:25" ht="18.75" customHeight="1" x14ac:dyDescent="0.3">
      <c r="A13" s="1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2"/>
      <c r="N13" s="22"/>
      <c r="O13" s="12"/>
      <c r="P13" s="12"/>
      <c r="Q13" s="12"/>
      <c r="R13" s="12"/>
      <c r="S13" s="12"/>
      <c r="T13" s="12"/>
      <c r="U13" s="12"/>
      <c r="V13" s="12"/>
      <c r="W13" s="12"/>
    </row>
    <row r="14" spans="1:25" x14ac:dyDescent="0.25">
      <c r="A14" s="12"/>
      <c r="B14" s="14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 t="s">
        <v>10</v>
      </c>
      <c r="N14" s="12"/>
      <c r="O14" s="12" t="s">
        <v>10</v>
      </c>
      <c r="P14" s="12"/>
      <c r="Q14" s="12"/>
      <c r="R14" s="12"/>
      <c r="S14" s="12"/>
      <c r="T14" s="12"/>
      <c r="U14" s="12"/>
      <c r="V14" s="12"/>
      <c r="W14" s="12"/>
    </row>
    <row r="15" spans="1:25" ht="7.5" customHeight="1" x14ac:dyDescent="0.25">
      <c r="A15" s="12"/>
      <c r="W15" s="12"/>
    </row>
    <row r="16" spans="1:25" ht="39" customHeight="1" x14ac:dyDescent="0.25">
      <c r="A16" s="12"/>
      <c r="B16" s="17" t="s">
        <v>8</v>
      </c>
      <c r="C16" s="18"/>
      <c r="D16" s="90" t="s">
        <v>9</v>
      </c>
      <c r="E16" s="101"/>
      <c r="F16" s="18"/>
      <c r="G16" s="90" t="s">
        <v>11</v>
      </c>
      <c r="H16" s="90"/>
      <c r="I16" s="90"/>
      <c r="J16" s="90"/>
      <c r="K16" s="90"/>
      <c r="L16" s="90"/>
      <c r="O16" s="90" t="s">
        <v>12</v>
      </c>
      <c r="P16" s="90"/>
      <c r="Q16" s="20"/>
      <c r="R16" s="20"/>
      <c r="S16" s="90" t="s">
        <v>69</v>
      </c>
      <c r="T16" s="90"/>
      <c r="U16" s="90"/>
      <c r="V16" s="101"/>
      <c r="W16" s="12"/>
    </row>
    <row r="17" spans="1:23" x14ac:dyDescent="0.25">
      <c r="A17" s="12"/>
      <c r="B17" s="13"/>
      <c r="C17" s="83"/>
      <c r="D17" s="83"/>
      <c r="E17" s="83"/>
      <c r="F17" s="11"/>
      <c r="I17" s="11"/>
      <c r="P17" s="11"/>
      <c r="Q17" s="11"/>
      <c r="V17" s="12"/>
      <c r="W17" s="12"/>
    </row>
    <row r="18" spans="1:23" x14ac:dyDescent="0.25">
      <c r="A18" s="12"/>
      <c r="B18" s="14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</sheetData>
  <mergeCells count="38">
    <mergeCell ref="D16:E16"/>
    <mergeCell ref="R5:S5"/>
    <mergeCell ref="T5:U5"/>
    <mergeCell ref="C17:E17"/>
    <mergeCell ref="G16:L16"/>
    <mergeCell ref="S16:V16"/>
    <mergeCell ref="C6:D6"/>
    <mergeCell ref="E6:F6"/>
    <mergeCell ref="G6:H6"/>
    <mergeCell ref="I6:J6"/>
    <mergeCell ref="K6:L6"/>
    <mergeCell ref="M6:N6"/>
    <mergeCell ref="R6:R7"/>
    <mergeCell ref="S6:S7"/>
    <mergeCell ref="T6:T7"/>
    <mergeCell ref="U6:U7"/>
    <mergeCell ref="O16:P16"/>
    <mergeCell ref="X7:Y7"/>
    <mergeCell ref="X1:Y1"/>
    <mergeCell ref="M5:N5"/>
    <mergeCell ref="O5:O7"/>
    <mergeCell ref="P5:P7"/>
    <mergeCell ref="Q5:Q7"/>
    <mergeCell ref="A2:W2"/>
    <mergeCell ref="A3:W3"/>
    <mergeCell ref="A4:W4"/>
    <mergeCell ref="A5:A7"/>
    <mergeCell ref="B5:B7"/>
    <mergeCell ref="C5:D5"/>
    <mergeCell ref="E5:F5"/>
    <mergeCell ref="G5:H5"/>
    <mergeCell ref="I5:J5"/>
    <mergeCell ref="X6:Y6"/>
    <mergeCell ref="K5:L5"/>
    <mergeCell ref="X2:Y2"/>
    <mergeCell ref="X3:Y3"/>
    <mergeCell ref="X4:Y4"/>
    <mergeCell ref="X5:Y5"/>
  </mergeCells>
  <pageMargins left="0.70866141732283472" right="0.70866141732283472" top="0.74803149606299213" bottom="0.74803149606299213" header="0.31496062992125984" footer="0.31496062992125984"/>
  <pageSetup paperSize="5" scale="7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Phy 3rd 17 batch</vt:lpstr>
      <vt:lpstr>CHEM 3RD 17 BATCH</vt:lpstr>
      <vt:lpstr>MATH 3RD 2017 BATCH</vt:lpstr>
      <vt:lpstr>' Phy 3rd 17 batch'!Print_Area</vt:lpstr>
      <vt:lpstr>'CHEM 3RD 17 BATCH'!Print_Area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keshab rn bhattacharjee</dc:creator>
  <cp:lastModifiedBy>K R Bhattacharjee</cp:lastModifiedBy>
  <cp:lastPrinted>2018-12-20T09:50:02Z</cp:lastPrinted>
  <dcterms:created xsi:type="dcterms:W3CDTF">2014-10-21T10:31:19Z</dcterms:created>
  <dcterms:modified xsi:type="dcterms:W3CDTF">2018-12-20T09:50:14Z</dcterms:modified>
</cp:coreProperties>
</file>